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<sst xmlns="http://schemas.openxmlformats.org/spreadsheetml/2006/main" count="385" uniqueCount="252">
  <si>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</si>
  <si>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</si>
  <si>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</si>
  <si>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</si>
  <si>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</si>
  <si>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</si>
  <si>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</si>
  <si>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</si>
  <si>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</si>
  <si>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</si>
  <si>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</si>
  <si>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</si>
  <si>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</si>
  <si>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</si>
  <si>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</si>
  <si>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</si>
  <si>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</si>
  <si>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</si>
  <si>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</si>
  <si>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</si>
  <si>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</si>
  <si>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</si>
  <si>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</si>
  <si>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</si>
  <si>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</si>
  <si>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</si>
  <si>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</si>
  <si>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</si>
  <si>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</si>
  <si>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</si>
  <si>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</si>
  <si>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</si>
  <si>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</si>
  <si>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</si>
  <si>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</si>
  <si>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</si>
  <si>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</si>
  <si>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</si>
  <si>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</si>
  <si>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</si>
  <si>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</si>
  <si>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</si>
  <si>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</si>
  <si>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</si>
  <si>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</si>
  <si>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</si>
  <si>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</si>
  <si>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</si>
  <si>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</si>
  <si>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</si>
  <si>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</si>
  <si>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</si>
  <si>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</si>
  <si>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</si>
  <si>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</si>
  <si>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</si>
  <si>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</si>
  <si>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</si>
  <si>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</si>
  <si>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</si>
  <si>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</si>
  <si>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</si>
  <si>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</si>
  <si>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</si>
  <si>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</si>
  <si>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</si>
  <si>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</si>
  <si>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</si>
  <si>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</si>
  <si>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</si>
  <si>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</si>
  <si>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</si>
  <si>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</si>
  <si>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</si>
  <si>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</si>
  <si>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</si>
  <si>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</si>
  <si>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</si>
  <si>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</si>
  <si>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</si>
  <si>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</si>
  <si>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</si>
  <si>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</si>
  <si>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</si>
  <si>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</si>
  <si>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</si>
  <si>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</si>
  <si>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</si>
  <si>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</si>
  <si>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</si>
  <si>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</si>
  <si>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</si>
  <si>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</si>
  <si>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</si>
  <si>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</si>
  <si>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</si>
  <si>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</si>
  <si>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</si>
  <si>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</si>
  <si>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</si>
  <si>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</si>
  <si>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</si>
  <si>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</si>
  <si>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</si>
  <si>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</si>
  <si>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</si>
  <si>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</si>
  <si>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</si>
  <si>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</si>
  <si>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</si>
  <si>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</si>
  <si>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</si>
  <si>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</si>
  <si>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</si>
  <si>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</si>
  <si>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</si>
  <si>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</si>
  <si>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</si>
  <si>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</si>
  <si>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</si>
  <si>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</si>
  <si>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</si>
  <si>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</si>
  <si>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</si>
  <si>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</si>
  <si>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</si>
  <si>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</si>
  <si>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</si>
  <si>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</si>
  <si>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</si>
  <si>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</si>
  <si>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</si>
  <si>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</si>
  <si>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</si>
  <si>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</si>
  <si>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</si>
  <si>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</si>
  <si>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</si>
  <si>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</si>
  <si>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</si>
  <si>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</si>
  <si>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</si>
  <si>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</si>
  <si>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</si>
  <si>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</si>
  <si>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</si>
  <si>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</si>
  <si>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</si>
  <si>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</si>
  <si>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</si>
  <si>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</si>
  <si>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</si>
  <si>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</si>
  <si>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</si>
  <si>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</si>
  <si>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</si>
  <si>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</si>
  <si>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</si>
  <si>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</si>
  <si>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</si>
  <si>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</si>
  <si>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</si>
  <si>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</si>
  <si>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</si>
  <si>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</si>
  <si>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</si>
  <si>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</si>
  <si>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</si>
  <si>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</si>
  <si>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</si>
  <si>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</si>
  <si>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</si>
  <si>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</si>
  <si>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</si>
  <si>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</si>
  <si>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</si>
  <si>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</si>
  <si>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</si>
  <si>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</si>
  <si>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</si>
  <si>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</si>
  <si>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</si>
  <si>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</si>
  <si>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</si>
  <si>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</si>
  <si>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</si>
  <si>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</si>
  <si>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</si>
  <si>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</si>
  <si>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</si>
  <si>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</si>
  <si>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</si>
  <si>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</si>
  <si>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</si>
  <si>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</si>
  <si>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</si>
  <si>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</si>
  <si>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</si>
  <si>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</si>
  <si>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</si>
  <si>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</si>
  <si>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</si>
  <si>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</si>
  <si>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</si>
  <si>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</si>
  <si>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</si>
  <si>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</si>
  <si>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</si>
  <si>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</si>
  <si>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</si>
  <si>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</si>
  <si>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</si>
  <si>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</si>
  <si>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</si>
  <si>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</si>
  <si>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</si>
  <si>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</si>
  <si>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</si>
  <si>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</si>
  <si>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</si>
  <si>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</si>
  <si>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</si>
  <si>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</si>
  <si>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</si>
  <si>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</si>
  <si>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</si>
  <si>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</si>
  <si>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</si>
  <si>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</si>
  <si>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</si>
  <si>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</si>
  <si>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</si>
  <si>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</si>
  <si>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</si>
  <si>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</si>
  <si>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</si>
  <si>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</si>
  <si>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</si>
  <si>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</si>
  <si>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</si>
  <si>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</si>
  <si>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</si>
  <si>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</si>
  <si>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</si>
  <si>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BẢNG LƯƠNG CÔNG NHÂN</t>
  </si>
  <si>
    <t>&amp; Quyết định số 3882/QĐ-SXD ngày 13/10/2021 của Sở Xây dựng tỉnh Ninh Thuận</t>
  </si>
  <si>
    <t>…</t>
  </si>
  <si>
    <t>Khu vực III</t>
  </si>
  <si>
    <t>Khu vực IV</t>
  </si>
  <si>
    <t>(Theo TCBC số 23/2021/PLX-TCBC ngày 25/09/2021 của TĐ Xăng dầu VN-Petrolimex
và QĐ số 648/QĐ-BCT ngày 20/3/2019 của Bộ Công thương)</t>
  </si>
  <si>
    <t>Xăng RON 95-II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</si>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</sst>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69" zoomScaleNormal="69" zoomScalePageLayoutView="0" workbookViewId="0" topLeftCell="B1">
      <selection activeCell="F154" sqref="F15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10.1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244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243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245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60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246</v>
      </c>
      <c r="H6" s="6" t="s">
        <v>247</v>
      </c>
      <c r="I6" s="17" t="s">
        <v>248</v>
      </c>
      <c r="J6" s="23"/>
      <c r="K6" s="23"/>
      <c r="L6" s="23"/>
      <c r="N6" s="53" t="s">
        <v>159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160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227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61</v>
      </c>
      <c r="B9" s="102">
        <v>1</v>
      </c>
      <c r="C9" s="101" t="s">
        <v>228</v>
      </c>
      <c r="D9" s="103" t="s">
        <v>236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145657.8947368421</v>
      </c>
      <c r="I9" s="51">
        <f t="shared" si="0"/>
        <v>140328.94736842104</v>
      </c>
      <c r="N9" s="52">
        <f>ROUND(IF($N$8=1,$G9,IF($N$8=2,$H9,IF($N$8=3,$I9,IF($N$8=4,$J9,IF($N$8=5,$K9,IF($N$8=6,$L9)))))),1)</f>
        <v>145657.9</v>
      </c>
    </row>
    <row r="10" spans="1:14" ht="22.5" customHeight="1">
      <c r="A10" s="22" t="s">
        <v>62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171876.31578947368</v>
      </c>
      <c r="I10" s="51">
        <f t="shared" si="0"/>
        <v>165588.15789473685</v>
      </c>
      <c r="N10" s="52">
        <f aca="true" t="shared" si="1" ref="N10:N48">ROUND(IF($N$8=1,$G10,IF($N$8=2,$H10,IF($N$8=3,$I10,IF($N$8=4,$J10,IF($N$8=5,$K10,IF($N$8=6,$L10)))))),1)</f>
        <v>171876.3</v>
      </c>
    </row>
    <row r="11" spans="1:14" ht="22.5" customHeight="1">
      <c r="A11" s="22" t="s">
        <v>63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187170.3947368421</v>
      </c>
      <c r="I11" s="51">
        <f t="shared" si="0"/>
        <v>180322.69736842104</v>
      </c>
      <c r="N11" s="52">
        <f t="shared" si="1"/>
        <v>187170.4</v>
      </c>
    </row>
    <row r="12" spans="1:14" ht="22.5" customHeight="1">
      <c r="A12" s="22" t="s">
        <v>64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202464.47368421053</v>
      </c>
      <c r="I12" s="51">
        <f t="shared" si="0"/>
        <v>195057.23684210525</v>
      </c>
      <c r="N12" s="52">
        <f t="shared" si="1"/>
        <v>202464.5</v>
      </c>
    </row>
    <row r="13" spans="1:14" s="3" customFormat="1" ht="22.5" customHeight="1">
      <c r="A13" s="24" t="s">
        <v>65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221400</v>
      </c>
      <c r="I13" s="13">
        <v>213300</v>
      </c>
      <c r="J13" s="24"/>
      <c r="K13" s="24"/>
      <c r="L13" s="24"/>
      <c r="N13" s="52">
        <f t="shared" si="1"/>
        <v>221400</v>
      </c>
    </row>
    <row r="14" spans="1:14" ht="22.5" customHeight="1">
      <c r="A14" s="22" t="s">
        <v>66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240335.52631578947</v>
      </c>
      <c r="I14" s="51">
        <f t="shared" si="0"/>
        <v>231542.76315789475</v>
      </c>
      <c r="N14" s="52">
        <f t="shared" si="1"/>
        <v>240335.5</v>
      </c>
    </row>
    <row r="15" spans="1:14" ht="22.5" customHeight="1">
      <c r="A15" s="22" t="s">
        <v>67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261455.92105263157</v>
      </c>
      <c r="I15" s="51">
        <f t="shared" si="0"/>
        <v>251890.4605263158</v>
      </c>
      <c r="N15" s="52">
        <f t="shared" si="1"/>
        <v>261455.9</v>
      </c>
    </row>
    <row r="16" spans="1:14" ht="22.5" customHeight="1">
      <c r="A16" s="22" t="s">
        <v>68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282576.3157894737</v>
      </c>
      <c r="I16" s="51">
        <f t="shared" si="0"/>
        <v>272238.15789473685</v>
      </c>
      <c r="N16" s="52">
        <f t="shared" si="1"/>
        <v>282576.3</v>
      </c>
    </row>
    <row r="17" spans="1:14" ht="22.5" customHeight="1">
      <c r="A17" s="22" t="s">
        <v>69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335013.1578947368</v>
      </c>
      <c r="I17" s="51">
        <f t="shared" si="0"/>
        <v>322756.57894736837</v>
      </c>
      <c r="N17" s="52">
        <f t="shared" si="1"/>
        <v>335013.2</v>
      </c>
    </row>
    <row r="18" spans="1:14" ht="22.5" customHeight="1">
      <c r="A18" s="22" t="s">
        <v>70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394732.8947368421</v>
      </c>
      <c r="I18" s="51">
        <f t="shared" si="0"/>
        <v>380291.44736842107</v>
      </c>
      <c r="N18" s="52">
        <f t="shared" si="1"/>
        <v>394732.9</v>
      </c>
    </row>
    <row r="19" spans="1:14" ht="22.5" customHeight="1">
      <c r="A19" s="22" t="s">
        <v>80</v>
      </c>
      <c r="B19" s="102">
        <v>2</v>
      </c>
      <c r="C19" s="101" t="s">
        <v>229</v>
      </c>
      <c r="D19" s="103" t="s">
        <v>235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153750</v>
      </c>
      <c r="I19" s="51">
        <f t="shared" si="2"/>
        <v>148125</v>
      </c>
      <c r="N19" s="52">
        <f t="shared" si="1"/>
        <v>153750</v>
      </c>
    </row>
    <row r="20" spans="1:14" ht="22.5" customHeight="1">
      <c r="A20" s="22" t="s">
        <v>71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181425</v>
      </c>
      <c r="I20" s="51">
        <f t="shared" si="2"/>
        <v>174787.5</v>
      </c>
      <c r="N20" s="52">
        <f t="shared" si="1"/>
        <v>181425</v>
      </c>
    </row>
    <row r="21" spans="1:14" ht="22.5" customHeight="1">
      <c r="A21" s="22" t="s">
        <v>72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197568.75</v>
      </c>
      <c r="I21" s="51">
        <f t="shared" si="2"/>
        <v>190340.625</v>
      </c>
      <c r="N21" s="52">
        <f t="shared" si="1"/>
        <v>197568.8</v>
      </c>
    </row>
    <row r="22" spans="1:14" ht="22.5" customHeight="1">
      <c r="A22" s="22" t="s">
        <v>73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213712.5</v>
      </c>
      <c r="I22" s="51">
        <f t="shared" si="2"/>
        <v>205893.75</v>
      </c>
      <c r="N22" s="52">
        <f t="shared" si="1"/>
        <v>213712.5</v>
      </c>
    </row>
    <row r="23" spans="1:14" s="3" customFormat="1" ht="22.5" customHeight="1">
      <c r="A23" s="24" t="s">
        <v>74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233700</v>
      </c>
      <c r="I23" s="12">
        <v>225150</v>
      </c>
      <c r="J23" s="24"/>
      <c r="K23" s="24"/>
      <c r="L23" s="24"/>
      <c r="N23" s="52">
        <f t="shared" si="1"/>
        <v>233700</v>
      </c>
    </row>
    <row r="24" spans="1:14" ht="22.5" customHeight="1">
      <c r="A24" s="22" t="s">
        <v>75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253687.5</v>
      </c>
      <c r="I24" s="51">
        <f t="shared" si="3"/>
        <v>244406.25</v>
      </c>
      <c r="N24" s="52">
        <f t="shared" si="1"/>
        <v>253687.5</v>
      </c>
    </row>
    <row r="25" spans="1:14" ht="22.5" customHeight="1">
      <c r="A25" s="22" t="s">
        <v>76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275981.25</v>
      </c>
      <c r="I25" s="51">
        <f t="shared" si="3"/>
        <v>265884.375</v>
      </c>
      <c r="N25" s="52">
        <f t="shared" si="1"/>
        <v>275981.3</v>
      </c>
    </row>
    <row r="26" spans="1:14" ht="22.5" customHeight="1">
      <c r="A26" s="22" t="s">
        <v>77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298275</v>
      </c>
      <c r="I26" s="51">
        <f t="shared" si="3"/>
        <v>287362.5</v>
      </c>
      <c r="N26" s="52">
        <f t="shared" si="1"/>
        <v>298275</v>
      </c>
    </row>
    <row r="27" spans="1:14" ht="22.5" customHeight="1">
      <c r="A27" s="22" t="s">
        <v>78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353625</v>
      </c>
      <c r="I27" s="51">
        <f t="shared" si="3"/>
        <v>340687.49999999994</v>
      </c>
      <c r="N27" s="52">
        <f t="shared" si="1"/>
        <v>353625</v>
      </c>
    </row>
    <row r="28" spans="1:14" ht="22.5" customHeight="1">
      <c r="A28" s="22" t="s">
        <v>79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416662.5</v>
      </c>
      <c r="I28" s="51">
        <f t="shared" si="3"/>
        <v>401418.75</v>
      </c>
      <c r="N28" s="52">
        <f t="shared" si="1"/>
        <v>416662.5</v>
      </c>
    </row>
    <row r="29" spans="1:14" ht="22.5" customHeight="1">
      <c r="A29" s="22" t="s">
        <v>81</v>
      </c>
      <c r="B29" s="102">
        <v>3</v>
      </c>
      <c r="C29" s="101" t="s">
        <v>230</v>
      </c>
      <c r="D29" s="103" t="s">
        <v>234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161842.1</v>
      </c>
    </row>
    <row r="30" spans="1:14" ht="22.5" customHeight="1">
      <c r="A30" s="22" t="s">
        <v>82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190973.7</v>
      </c>
    </row>
    <row r="31" spans="1:14" ht="22.5" customHeight="1">
      <c r="A31" s="22" t="s">
        <v>83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207967.1</v>
      </c>
    </row>
    <row r="32" spans="1:14" ht="22.5" customHeight="1">
      <c r="A32" s="22" t="s">
        <v>84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224960.5</v>
      </c>
    </row>
    <row r="33" spans="1:14" s="3" customFormat="1" ht="22.5" customHeight="1">
      <c r="A33" s="24" t="s">
        <v>85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86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267039.5</v>
      </c>
    </row>
    <row r="35" spans="1:14" ht="22.5" customHeight="1">
      <c r="A35" s="22" t="s">
        <v>87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290506.6</v>
      </c>
    </row>
    <row r="36" spans="1:14" ht="22.5" customHeight="1">
      <c r="A36" s="22" t="s">
        <v>88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313973.7</v>
      </c>
    </row>
    <row r="37" spans="1:14" ht="22.5" customHeight="1">
      <c r="A37" s="22" t="s">
        <v>89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372236.8</v>
      </c>
    </row>
    <row r="38" spans="1:14" ht="22.5" customHeight="1">
      <c r="A38" s="22" t="s">
        <v>90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438592.1</v>
      </c>
    </row>
    <row r="39" spans="1:14" ht="22.5" customHeight="1">
      <c r="A39" s="22" t="s">
        <v>91</v>
      </c>
      <c r="B39" s="102">
        <v>4</v>
      </c>
      <c r="C39" s="101" t="s">
        <v>231</v>
      </c>
      <c r="D39" s="103" t="s">
        <v>233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161842.1052631579</v>
      </c>
      <c r="I39" s="51">
        <f t="shared" si="6"/>
        <v>155921.05263157893</v>
      </c>
      <c r="N39" s="52">
        <f t="shared" si="1"/>
        <v>161842.1</v>
      </c>
    </row>
    <row r="40" spans="1:14" ht="22.5" customHeight="1">
      <c r="A40" s="22" t="s">
        <v>92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190973.68421052632</v>
      </c>
      <c r="I40" s="51">
        <f t="shared" si="6"/>
        <v>183986.84210526315</v>
      </c>
      <c r="N40" s="52">
        <f t="shared" si="1"/>
        <v>190973.7</v>
      </c>
    </row>
    <row r="41" spans="1:14" ht="22.5" customHeight="1">
      <c r="A41" s="22" t="s">
        <v>93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207967.1052631579</v>
      </c>
      <c r="I41" s="51">
        <f t="shared" si="6"/>
        <v>200358.55263157893</v>
      </c>
      <c r="N41" s="52">
        <f t="shared" si="1"/>
        <v>207967.1</v>
      </c>
    </row>
    <row r="42" spans="1:14" ht="22.5" customHeight="1">
      <c r="A42" s="22" t="s">
        <v>94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224960.52631578947</v>
      </c>
      <c r="I42" s="51">
        <f t="shared" si="6"/>
        <v>216730.26315789475</v>
      </c>
      <c r="N42" s="52">
        <f t="shared" si="1"/>
        <v>224960.5</v>
      </c>
    </row>
    <row r="43" spans="1:14" s="3" customFormat="1" ht="22.5" customHeight="1">
      <c r="A43" s="24" t="s">
        <v>95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246000</v>
      </c>
      <c r="I43" s="12">
        <v>237000</v>
      </c>
      <c r="J43" s="24"/>
      <c r="K43" s="24"/>
      <c r="L43" s="24"/>
      <c r="N43" s="52">
        <f t="shared" si="1"/>
        <v>246000</v>
      </c>
    </row>
    <row r="44" spans="1:14" ht="22.5" customHeight="1">
      <c r="A44" s="22" t="s">
        <v>96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267039.4736842105</v>
      </c>
      <c r="I44" s="51">
        <f t="shared" si="7"/>
        <v>257269.73684210525</v>
      </c>
      <c r="N44" s="52">
        <f t="shared" si="1"/>
        <v>267039.5</v>
      </c>
    </row>
    <row r="45" spans="1:14" ht="22.5" customHeight="1">
      <c r="A45" s="22" t="s">
        <v>97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290506.5789473684</v>
      </c>
      <c r="I45" s="51">
        <f t="shared" si="7"/>
        <v>279878.2894736842</v>
      </c>
      <c r="N45" s="52">
        <f t="shared" si="1"/>
        <v>290506.6</v>
      </c>
    </row>
    <row r="46" spans="1:14" ht="22.5" customHeight="1">
      <c r="A46" s="22" t="s">
        <v>98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313973.6842105263</v>
      </c>
      <c r="I46" s="51">
        <f t="shared" si="7"/>
        <v>302486.84210526315</v>
      </c>
      <c r="N46" s="52">
        <f t="shared" si="1"/>
        <v>313973.7</v>
      </c>
    </row>
    <row r="47" spans="1:14" ht="22.5" customHeight="1">
      <c r="A47" s="22" t="s">
        <v>99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372236.84210526315</v>
      </c>
      <c r="I47" s="51">
        <f t="shared" si="7"/>
        <v>358618.4210526316</v>
      </c>
      <c r="N47" s="52">
        <f t="shared" si="1"/>
        <v>372236.8</v>
      </c>
    </row>
    <row r="48" spans="1:14" ht="22.5" customHeight="1">
      <c r="A48" s="22" t="s">
        <v>100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438592.10526315786</v>
      </c>
      <c r="I48" s="51">
        <f t="shared" si="7"/>
        <v>422546.05263157893</v>
      </c>
      <c r="N48" s="52">
        <f t="shared" si="1"/>
        <v>438592.1</v>
      </c>
    </row>
    <row r="49" spans="1:14" ht="22.5" customHeight="1">
      <c r="A49" s="22" t="s">
        <v>223</v>
      </c>
      <c r="B49" s="102">
        <v>5</v>
      </c>
      <c r="C49" s="101" t="s">
        <v>231</v>
      </c>
      <c r="D49" s="103" t="s">
        <v>232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208474.57627118644</v>
      </c>
      <c r="I49" s="51">
        <f>I$50*$F49/$F$50</f>
        <v>200847.45762711865</v>
      </c>
      <c r="N49" s="52">
        <f aca="true" t="shared" si="8" ref="N49:N95">ROUND(IF($N$8=1,$G49,IF($N$8=2,$H49,IF($N$8=3,$I49,IF($N$8=4,$J49,IF($N$8=5,$K49,IF($N$8=6,$L49)))))),1)</f>
        <v>208474.6</v>
      </c>
    </row>
    <row r="50" spans="1:14" ht="22.5" customHeight="1">
      <c r="A50" s="22" t="s">
        <v>224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246000</v>
      </c>
      <c r="I50" s="12">
        <v>237000</v>
      </c>
      <c r="N50" s="52">
        <f t="shared" si="8"/>
        <v>246000</v>
      </c>
    </row>
    <row r="51" spans="1:14" ht="22.5" customHeight="1">
      <c r="A51" s="22" t="s">
        <v>225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291864.406779661</v>
      </c>
      <c r="I51" s="51">
        <f t="shared" si="9"/>
        <v>281186.4406779661</v>
      </c>
      <c r="N51" s="52">
        <f t="shared" si="8"/>
        <v>291864.4</v>
      </c>
    </row>
    <row r="52" spans="1:14" ht="22.5" customHeight="1">
      <c r="A52" s="22" t="s">
        <v>226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343983.05084745766</v>
      </c>
      <c r="I52" s="51">
        <f t="shared" si="9"/>
        <v>331398.3050847458</v>
      </c>
      <c r="N52" s="52">
        <f t="shared" si="8"/>
        <v>343983.1</v>
      </c>
    </row>
    <row r="53" spans="1:14" ht="22.5" customHeight="1">
      <c r="A53" s="22" t="s">
        <v>151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152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153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154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155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156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157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158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170</v>
      </c>
      <c r="B61" s="102" t="s">
        <v>161</v>
      </c>
      <c r="C61" s="101" t="s">
        <v>166</v>
      </c>
      <c r="D61" s="114" t="s">
        <v>169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171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172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173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174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175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176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177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178</v>
      </c>
      <c r="B69" s="102" t="s">
        <v>162</v>
      </c>
      <c r="C69" s="101" t="s">
        <v>166</v>
      </c>
      <c r="D69" s="114" t="s">
        <v>168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179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180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181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182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183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184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185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186</v>
      </c>
      <c r="B77" s="102" t="s">
        <v>163</v>
      </c>
      <c r="C77" s="101" t="s">
        <v>166</v>
      </c>
      <c r="D77" s="114" t="s">
        <v>167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187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188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189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190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191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192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193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194</v>
      </c>
      <c r="B85" s="102" t="s">
        <v>164</v>
      </c>
      <c r="C85" s="101" t="s">
        <v>166</v>
      </c>
      <c r="D85" s="103" t="s">
        <v>165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195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196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197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198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199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200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201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101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495673.0769230769</v>
      </c>
      <c r="I93" s="68">
        <f>I$94*$F93/$F$94</f>
        <v>471634.6153846154</v>
      </c>
      <c r="N93" s="52">
        <f t="shared" si="8"/>
        <v>495673.1</v>
      </c>
    </row>
    <row r="94" spans="1:14" s="3" customFormat="1" ht="22.5" customHeight="1">
      <c r="A94" s="22" t="s">
        <v>102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515500</v>
      </c>
      <c r="I94" s="13">
        <v>490500</v>
      </c>
      <c r="J94" s="22"/>
      <c r="K94" s="22"/>
      <c r="L94" s="22"/>
      <c r="N94" s="52">
        <f t="shared" si="8"/>
        <v>515500</v>
      </c>
    </row>
    <row r="95" spans="1:14" ht="22.5" customHeight="1">
      <c r="A95" s="22" t="s">
        <v>103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535326.923076923</v>
      </c>
      <c r="I95" s="68">
        <f>I$94*$F95/$F$94</f>
        <v>509365.3846153846</v>
      </c>
      <c r="N95" s="52">
        <f t="shared" si="8"/>
        <v>535326.9</v>
      </c>
    </row>
    <row r="96" spans="1:14" ht="22.5" customHeight="1">
      <c r="A96" s="22" t="s">
        <v>104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105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106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107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108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432195.12195121957</v>
      </c>
      <c r="I104" s="68">
        <f>I$105*$F104/$F$105</f>
        <v>411707.3170731708</v>
      </c>
      <c r="N104" s="52">
        <f t="shared" si="20"/>
        <v>432195.1</v>
      </c>
    </row>
    <row r="105" spans="1:14" s="3" customFormat="1" ht="22.5" customHeight="1">
      <c r="A105" s="22" t="s">
        <v>109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443000</v>
      </c>
      <c r="I105" s="13">
        <v>422000</v>
      </c>
      <c r="J105" s="22"/>
      <c r="K105" s="22"/>
      <c r="L105" s="22"/>
      <c r="N105" s="52">
        <f t="shared" si="20"/>
        <v>443000</v>
      </c>
    </row>
    <row r="106" spans="1:14" ht="22.5" customHeight="1">
      <c r="A106" s="22" t="s">
        <v>110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453804.87804878055</v>
      </c>
      <c r="I106" s="68">
        <f>I$105*$F106/$F$105</f>
        <v>432292.6829268293</v>
      </c>
      <c r="N106" s="52">
        <f t="shared" si="20"/>
        <v>453804.9</v>
      </c>
    </row>
    <row r="107" spans="1:14" ht="22.5" customHeight="1">
      <c r="A107" s="22" t="s">
        <v>111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432195.12195121957</v>
      </c>
      <c r="I107" s="68">
        <f>I$108*$F107/$F$108</f>
        <v>411707.3170731708</v>
      </c>
      <c r="N107" s="52">
        <f t="shared" si="20"/>
        <v>432195.1</v>
      </c>
    </row>
    <row r="108" spans="1:14" s="3" customFormat="1" ht="22.5" customHeight="1">
      <c r="A108" s="22" t="s">
        <v>112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443000</v>
      </c>
      <c r="I108" s="13">
        <v>422000</v>
      </c>
      <c r="J108" s="22"/>
      <c r="K108" s="22"/>
      <c r="L108" s="22"/>
      <c r="N108" s="52">
        <f t="shared" si="20"/>
        <v>443000</v>
      </c>
    </row>
    <row r="109" spans="1:14" ht="22.5" customHeight="1">
      <c r="A109" s="22" t="s">
        <v>113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453804.87804878055</v>
      </c>
      <c r="I109" s="68">
        <f>I$108*$F109/$F$108</f>
        <v>432292.6829268293</v>
      </c>
      <c r="N109" s="52">
        <f t="shared" si="20"/>
        <v>453804.9</v>
      </c>
    </row>
    <row r="110" spans="1:14" ht="22.5" customHeight="1">
      <c r="A110" s="22" t="s">
        <v>117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392035.3982300885</v>
      </c>
      <c r="I110" s="68">
        <f>I$111*$F110/$F$111</f>
        <v>373451.3274336284</v>
      </c>
      <c r="N110" s="52">
        <f t="shared" si="20"/>
        <v>392035.4</v>
      </c>
    </row>
    <row r="111" spans="1:14" s="3" customFormat="1" ht="22.5" customHeight="1">
      <c r="A111" s="22" t="s">
        <v>118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443000</v>
      </c>
      <c r="I111" s="13">
        <v>422000</v>
      </c>
      <c r="J111" s="22"/>
      <c r="K111" s="22"/>
      <c r="L111" s="22"/>
      <c r="N111" s="52">
        <f t="shared" si="20"/>
        <v>443000</v>
      </c>
    </row>
    <row r="112" spans="1:14" ht="22.5" customHeight="1">
      <c r="A112" s="22" t="s">
        <v>119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509646.0176991151</v>
      </c>
      <c r="I112" s="68">
        <f t="shared" si="22"/>
        <v>485486.72566371685</v>
      </c>
      <c r="N112" s="52">
        <f t="shared" si="20"/>
        <v>509646</v>
      </c>
    </row>
    <row r="113" spans="1:14" ht="22.5" customHeight="1">
      <c r="A113" s="22" t="s">
        <v>120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576292.0353982302</v>
      </c>
      <c r="I113" s="68">
        <f t="shared" si="22"/>
        <v>548973.4513274337</v>
      </c>
      <c r="N113" s="52">
        <f t="shared" si="20"/>
        <v>576292</v>
      </c>
    </row>
    <row r="114" spans="1:14" ht="22.5" customHeight="1">
      <c r="A114" s="22" t="s">
        <v>121</v>
      </c>
      <c r="B114" s="102">
        <v>4</v>
      </c>
      <c r="C114" s="107" t="s">
        <v>240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392035.3982300885</v>
      </c>
      <c r="I114" s="68">
        <f>I$115*$F114/$F$115</f>
        <v>373451.3274336284</v>
      </c>
      <c r="N114" s="52">
        <f t="shared" si="20"/>
        <v>392035.4</v>
      </c>
    </row>
    <row r="115" spans="1:14" s="3" customFormat="1" ht="22.5" customHeight="1">
      <c r="A115" s="22" t="s">
        <v>122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443000</v>
      </c>
      <c r="I115" s="13">
        <v>422000</v>
      </c>
      <c r="J115" s="22"/>
      <c r="K115" s="22"/>
      <c r="L115" s="22"/>
      <c r="N115" s="52">
        <f t="shared" si="20"/>
        <v>443000</v>
      </c>
    </row>
    <row r="116" spans="1:14" ht="22.5" customHeight="1">
      <c r="A116" s="22" t="s">
        <v>123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509646.0176991151</v>
      </c>
      <c r="I116" s="68">
        <f t="shared" si="23"/>
        <v>485486.72566371685</v>
      </c>
      <c r="N116" s="52">
        <f t="shared" si="20"/>
        <v>509646</v>
      </c>
    </row>
    <row r="117" spans="1:14" ht="22.5" customHeight="1">
      <c r="A117" s="22" t="s">
        <v>124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576292.0353982302</v>
      </c>
      <c r="I117" s="68">
        <f t="shared" si="23"/>
        <v>548973.4513274337</v>
      </c>
      <c r="N117" s="52">
        <f t="shared" si="20"/>
        <v>576292</v>
      </c>
    </row>
    <row r="118" spans="1:14" ht="22.5" customHeight="1">
      <c r="A118" s="22" t="s">
        <v>114</v>
      </c>
      <c r="B118" s="102">
        <v>5</v>
      </c>
      <c r="C118" s="107" t="s">
        <v>241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430097.0873786408</v>
      </c>
      <c r="I118" s="89">
        <f>I$119*$F118/$F$119</f>
        <v>409708.7378640777</v>
      </c>
      <c r="N118" s="52">
        <f t="shared" si="20"/>
        <v>430097.1</v>
      </c>
    </row>
    <row r="119" spans="1:14" s="3" customFormat="1" ht="22.5" customHeight="1">
      <c r="A119" s="22" t="s">
        <v>115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443000</v>
      </c>
      <c r="I119" s="13">
        <v>422000</v>
      </c>
      <c r="J119" s="22"/>
      <c r="K119" s="22"/>
      <c r="L119" s="22"/>
      <c r="N119" s="52">
        <f t="shared" si="20"/>
        <v>443000</v>
      </c>
    </row>
    <row r="120" spans="1:14" ht="22.5" customHeight="1">
      <c r="A120" s="22" t="s">
        <v>116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455902.9126213592</v>
      </c>
      <c r="I120" s="89">
        <f>I$119*$F120/$F$119</f>
        <v>434291.2621359223</v>
      </c>
      <c r="N120" s="52">
        <f t="shared" si="20"/>
        <v>455902.9</v>
      </c>
    </row>
    <row r="121" spans="1:14" ht="22.5" customHeight="1">
      <c r="A121" s="22" t="s">
        <v>237</v>
      </c>
      <c r="B121" s="102">
        <v>6</v>
      </c>
      <c r="C121" s="107" t="s">
        <v>242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434313.7254901961</v>
      </c>
      <c r="I121" s="68">
        <f>I$122*$F121/$F$122</f>
        <v>413725.49019607843</v>
      </c>
      <c r="N121" s="52">
        <f t="shared" si="20"/>
        <v>434313.7</v>
      </c>
    </row>
    <row r="122" spans="1:14" s="3" customFormat="1" ht="22.5" customHeight="1">
      <c r="A122" s="22" t="s">
        <v>238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443000</v>
      </c>
      <c r="I122" s="13">
        <v>422000</v>
      </c>
      <c r="J122" s="22"/>
      <c r="K122" s="22"/>
      <c r="L122" s="22"/>
      <c r="N122" s="52">
        <f t="shared" si="20"/>
        <v>443000</v>
      </c>
    </row>
    <row r="123" spans="1:14" ht="22.5" customHeight="1">
      <c r="A123" s="22" t="s">
        <v>239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451686.2745098039</v>
      </c>
      <c r="I123" s="68">
        <f>I$122*$F123/$F$122</f>
        <v>430274.50980392157</v>
      </c>
      <c r="N123" s="52">
        <f t="shared" si="20"/>
        <v>451686.3</v>
      </c>
    </row>
    <row r="124" spans="1:14" ht="22.5" customHeight="1">
      <c r="A124" s="22" t="s">
        <v>125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479090.90909090906</v>
      </c>
      <c r="I124" s="68">
        <f>I$125*$F124/$F$125</f>
        <v>456363.63636363635</v>
      </c>
      <c r="N124" s="52">
        <f t="shared" si="20"/>
        <v>479090.9</v>
      </c>
    </row>
    <row r="125" spans="1:14" s="3" customFormat="1" ht="22.5" customHeight="1">
      <c r="A125" s="22" t="s">
        <v>126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527000</v>
      </c>
      <c r="I125" s="13">
        <v>502000</v>
      </c>
      <c r="J125" s="22"/>
      <c r="K125" s="22"/>
      <c r="L125" s="22"/>
      <c r="N125" s="52">
        <f t="shared" si="20"/>
        <v>527000</v>
      </c>
    </row>
    <row r="126" spans="1:14" ht="22.5" customHeight="1">
      <c r="A126" s="22" t="s">
        <v>127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594072.7272727272</v>
      </c>
      <c r="I126" s="68">
        <f t="shared" si="24"/>
        <v>565890.9090909091</v>
      </c>
      <c r="N126" s="52">
        <f t="shared" si="20"/>
        <v>594072.7</v>
      </c>
    </row>
    <row r="127" spans="1:14" ht="22.5" customHeight="1">
      <c r="A127" s="22" t="s">
        <v>128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665936.3636363635</v>
      </c>
      <c r="I127" s="68">
        <f t="shared" si="24"/>
        <v>634345.4545454545</v>
      </c>
      <c r="N127" s="52">
        <f t="shared" si="20"/>
        <v>665936.4</v>
      </c>
    </row>
    <row r="128" spans="1:14" ht="22.5" customHeight="1">
      <c r="A128" s="22" t="s">
        <v>217</v>
      </c>
      <c r="B128" s="102" t="s">
        <v>213</v>
      </c>
      <c r="C128" s="107" t="s">
        <v>215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494835.68075117376</v>
      </c>
      <c r="I128" s="68">
        <f t="shared" si="25"/>
        <v>471361.5023474179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494835.7</v>
      </c>
    </row>
    <row r="129" spans="1:14" s="3" customFormat="1" ht="22.5" customHeight="1">
      <c r="A129" s="22" t="s">
        <v>218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527000</v>
      </c>
      <c r="I129" s="13">
        <v>502000</v>
      </c>
      <c r="J129" s="22"/>
      <c r="K129" s="22"/>
      <c r="L129" s="22"/>
      <c r="N129" s="52">
        <f t="shared" si="20"/>
        <v>527000</v>
      </c>
    </row>
    <row r="130" spans="1:14" ht="22.5" customHeight="1">
      <c r="A130" s="22" t="s">
        <v>219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559164.3192488264</v>
      </c>
      <c r="I130" s="68">
        <f>I$129*$F130/$F$129</f>
        <v>532638.4976525822</v>
      </c>
      <c r="N130" s="52">
        <f t="shared" si="20"/>
        <v>559164.3</v>
      </c>
    </row>
    <row r="131" spans="1:14" ht="22.5" customHeight="1">
      <c r="A131" s="22" t="s">
        <v>220</v>
      </c>
      <c r="B131" s="102" t="s">
        <v>214</v>
      </c>
      <c r="C131" s="107" t="s">
        <v>216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494835.68075117376</v>
      </c>
      <c r="I131" s="68">
        <f>I$132*$F131/$F$132</f>
        <v>471361.5023474179</v>
      </c>
      <c r="N131" s="52">
        <f t="shared" si="20"/>
        <v>494835.7</v>
      </c>
    </row>
    <row r="132" spans="1:14" s="3" customFormat="1" ht="22.5" customHeight="1">
      <c r="A132" s="22" t="s">
        <v>221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527000</v>
      </c>
      <c r="I132" s="13">
        <v>502000</v>
      </c>
      <c r="J132" s="22"/>
      <c r="K132" s="22"/>
      <c r="L132" s="22"/>
      <c r="N132" s="52">
        <f t="shared" si="20"/>
        <v>527000</v>
      </c>
    </row>
    <row r="133" spans="1:14" ht="22.5" customHeight="1" thickBot="1">
      <c r="A133" s="22" t="s">
        <v>222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559164.3192488264</v>
      </c>
      <c r="I133" s="21">
        <f>I$132*$F133/$F$132</f>
        <v>532638.4976525822</v>
      </c>
      <c r="N133" s="85">
        <f t="shared" si="20"/>
        <v>559164.3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133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60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134</v>
      </c>
      <c r="D140" s="33" t="s">
        <v>135</v>
      </c>
      <c r="E140" s="33" t="s">
        <v>136</v>
      </c>
      <c r="F140" s="34" t="s">
        <v>137</v>
      </c>
      <c r="G140" s="33" t="s">
        <v>138</v>
      </c>
      <c r="H140" s="35" t="s">
        <v>139</v>
      </c>
      <c r="K140" s="73"/>
      <c r="L140" s="73"/>
      <c r="N140" s="74"/>
      <c r="O140" s="75"/>
    </row>
    <row r="141" spans="1:15" ht="20.25" customHeight="1">
      <c r="A141" s="25" t="s">
        <v>129</v>
      </c>
      <c r="C141" s="63">
        <v>1</v>
      </c>
      <c r="D141" s="26" t="s">
        <v>250</v>
      </c>
      <c r="E141" s="26" t="s">
        <v>53</v>
      </c>
      <c r="F141" s="36">
        <v>19200</v>
      </c>
      <c r="G141" s="55">
        <v>1.02</v>
      </c>
      <c r="H141" s="57">
        <f>F141*G141</f>
        <v>19584</v>
      </c>
      <c r="K141" s="73"/>
      <c r="L141" s="73"/>
      <c r="N141" s="76">
        <f>ROUND(F141,1)</f>
        <v>19200</v>
      </c>
      <c r="O141" s="75"/>
    </row>
    <row r="142" spans="1:15" ht="20.25" customHeight="1">
      <c r="A142" s="25" t="s">
        <v>130</v>
      </c>
      <c r="C142" s="63">
        <v>2</v>
      </c>
      <c r="D142" s="26" t="s">
        <v>251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131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132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202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60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134</v>
      </c>
      <c r="D150" s="33" t="s">
        <v>135</v>
      </c>
      <c r="E150" s="33" t="s">
        <v>136</v>
      </c>
      <c r="F150" s="34" t="s">
        <v>137</v>
      </c>
      <c r="G150" s="33" t="s">
        <v>138</v>
      </c>
      <c r="H150" s="35" t="s">
        <v>139</v>
      </c>
      <c r="K150" s="73"/>
      <c r="L150" s="73"/>
      <c r="N150" s="74"/>
      <c r="O150" s="75"/>
    </row>
    <row r="151" spans="1:15" ht="20.25" customHeight="1">
      <c r="A151" s="25" t="s">
        <v>203</v>
      </c>
      <c r="C151" s="63">
        <v>1</v>
      </c>
      <c r="D151" s="26" t="s">
        <v>250</v>
      </c>
      <c r="E151" s="26" t="s">
        <v>53</v>
      </c>
      <c r="F151" s="36">
        <v>19200</v>
      </c>
      <c r="G151" s="55">
        <v>1.02</v>
      </c>
      <c r="H151" s="57">
        <f>F151*G151</f>
        <v>19584</v>
      </c>
      <c r="K151" s="73"/>
      <c r="L151" s="73"/>
      <c r="N151" s="76">
        <f>ROUND(F151,1)</f>
        <v>19200</v>
      </c>
      <c r="O151" s="75"/>
    </row>
    <row r="152" spans="1:15" ht="20.25" customHeight="1">
      <c r="A152" s="25" t="s">
        <v>204</v>
      </c>
      <c r="C152" s="63">
        <v>2</v>
      </c>
      <c r="D152" s="26" t="s">
        <v>251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205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206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207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134</v>
      </c>
      <c r="D158" s="33" t="s">
        <v>135</v>
      </c>
      <c r="E158" s="33" t="s">
        <v>136</v>
      </c>
      <c r="F158" s="34" t="s">
        <v>208</v>
      </c>
      <c r="G158" s="33" t="s">
        <v>138</v>
      </c>
      <c r="H158" s="35" t="s">
        <v>139</v>
      </c>
      <c r="K158" s="73"/>
      <c r="L158" s="73"/>
      <c r="N158" s="74"/>
      <c r="O158" s="75"/>
    </row>
    <row r="159" spans="1:15" ht="20.25" customHeight="1">
      <c r="A159" s="25" t="s">
        <v>209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210</v>
      </c>
      <c r="C160" s="63">
        <v>2</v>
      </c>
      <c r="D160" s="26" t="s">
        <v>140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211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212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147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145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60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148</v>
      </c>
      <c r="E168" s="41" t="s">
        <v>136</v>
      </c>
      <c r="F168" s="41"/>
      <c r="G168" s="41" t="s">
        <v>144</v>
      </c>
      <c r="H168" s="42"/>
      <c r="K168" s="73"/>
      <c r="L168" s="73"/>
      <c r="N168" s="74"/>
      <c r="O168" s="75"/>
    </row>
    <row r="169" spans="1:15" ht="20.25" customHeight="1">
      <c r="A169" s="24" t="s">
        <v>142</v>
      </c>
      <c r="C169" s="43">
        <v>1</v>
      </c>
      <c r="D169" s="26" t="s">
        <v>149</v>
      </c>
      <c r="E169" s="64" t="s">
        <v>141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143</v>
      </c>
      <c r="C170" s="44">
        <v>2</v>
      </c>
      <c r="D170" s="28" t="s">
        <v>146</v>
      </c>
      <c r="E170" s="66" t="s">
        <v>150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2021-11-11T03:02:33Z</dcterms:modified>
  <cp:category/>
  <cp:version/>
  <cp:contentType/>
  <cp:contentStatus/>
</cp:coreProperties>
</file>